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CA\OneDrive - ARCA - Arquitectura e Ingeneria S.A\Escritorio\IDT PRESTACIÓN DE SERVICIOS\EJECUCIÓN\HERRAMIENTAS DE DIAGNÓSTICO\"/>
    </mc:Choice>
  </mc:AlternateContent>
  <xr:revisionPtr revIDLastSave="0" documentId="13_ncr:1_{FFFF33F7-3EDF-4EE2-B535-172407A8CBEF}" xr6:coauthVersionLast="47" xr6:coauthVersionMax="47" xr10:uidLastSave="{00000000-0000-0000-0000-000000000000}"/>
  <bookViews>
    <workbookView xWindow="-120" yWindow="-120" windowWidth="20730" windowHeight="11160" xr2:uid="{E876CB46-B610-489D-9696-68DEE64B8513}"/>
  </bookViews>
  <sheets>
    <sheet name="RAMPAS" sheetId="1" r:id="rId1"/>
  </sheets>
  <definedNames>
    <definedName name="_xlnm._FilterDatabase" localSheetId="0" hidden="1">RAMPAS!$A$14:$G$64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1" l="1"/>
  <c r="E63" i="1"/>
  <c r="F36" i="1"/>
  <c r="E36" i="1"/>
  <c r="F35" i="1"/>
  <c r="E35" i="1"/>
  <c r="F31" i="1"/>
  <c r="E31" i="1"/>
  <c r="F30" i="1"/>
  <c r="E30" i="1"/>
  <c r="F29" i="1"/>
  <c r="E29" i="1"/>
  <c r="F25" i="1"/>
  <c r="E25" i="1"/>
  <c r="F24" i="1"/>
  <c r="E24" i="1"/>
  <c r="F23" i="1"/>
  <c r="E23" i="1"/>
  <c r="F19" i="1"/>
  <c r="E19" i="1"/>
  <c r="F18" i="1"/>
  <c r="E18" i="1"/>
  <c r="F64" i="1"/>
  <c r="E64" i="1"/>
  <c r="F61" i="1"/>
  <c r="E61" i="1"/>
  <c r="F60" i="1"/>
  <c r="E60" i="1"/>
  <c r="F59" i="1"/>
  <c r="E59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49" i="1"/>
  <c r="E49" i="1"/>
  <c r="F48" i="1"/>
  <c r="E48" i="1"/>
  <c r="F45" i="1"/>
  <c r="E45" i="1"/>
  <c r="F44" i="1"/>
  <c r="E44" i="1"/>
  <c r="F43" i="1"/>
  <c r="E43" i="1"/>
  <c r="F47" i="1"/>
  <c r="E47" i="1"/>
  <c r="E40" i="1"/>
  <c r="F40" i="1"/>
  <c r="F33" i="1"/>
  <c r="E33" i="1"/>
  <c r="D10" i="1"/>
  <c r="E16" i="1"/>
  <c r="F16" i="1"/>
  <c r="E17" i="1"/>
  <c r="F17" i="1"/>
  <c r="E20" i="1"/>
  <c r="F20" i="1"/>
  <c r="E22" i="1"/>
  <c r="F22" i="1"/>
  <c r="E26" i="1"/>
  <c r="F26" i="1"/>
  <c r="E28" i="1"/>
  <c r="F28" i="1"/>
  <c r="E32" i="1"/>
  <c r="F32" i="1"/>
  <c r="E38" i="1"/>
  <c r="F38" i="1"/>
  <c r="E39" i="1"/>
  <c r="F39" i="1"/>
  <c r="E42" i="1"/>
  <c r="F42" i="1"/>
  <c r="D9" i="1" l="1"/>
  <c r="D11" i="1" s="1"/>
  <c r="D12" i="1" s="1"/>
</calcChain>
</file>

<file path=xl/sharedStrings.xml><?xml version="1.0" encoding="utf-8"?>
<sst xmlns="http://schemas.openxmlformats.org/spreadsheetml/2006/main" count="155" uniqueCount="75">
  <si>
    <t>Cumple parcialmente</t>
  </si>
  <si>
    <t>No aplica</t>
  </si>
  <si>
    <t>Cumple plenamente</t>
  </si>
  <si>
    <t>No cumple</t>
  </si>
  <si>
    <t>Evidencia/Observaciones</t>
  </si>
  <si>
    <t>Semáforo</t>
  </si>
  <si>
    <t>Puntos</t>
  </si>
  <si>
    <t>Evaluación</t>
  </si>
  <si>
    <t>Criterio de verificación</t>
  </si>
  <si>
    <t>Ítem</t>
  </si>
  <si>
    <t>Sección</t>
  </si>
  <si>
    <t>Documento propiedad intelectual Arq. Carolina Pulgarín Pérez</t>
  </si>
  <si>
    <t>Nivel</t>
  </si>
  <si>
    <t>% Cumplimiento</t>
  </si>
  <si>
    <t>Puntos posibles (excluye N/A)</t>
  </si>
  <si>
    <t>Puntos obtenidos</t>
  </si>
  <si>
    <t>Resumen automático</t>
  </si>
  <si>
    <t xml:space="preserve">En la columna de evaluación debe diligenciar si: CUMPLE PLENAMENTE, CUMPLE PARCIALMENTE, NO CUMPLE O NO APLICA, el documento esta formulado para registrar los puntos, asi como los resultados obtenidos y el nivel de cumplimiento </t>
  </si>
  <si>
    <t>Escala (Evaluación):</t>
  </si>
  <si>
    <t>Versión:</t>
  </si>
  <si>
    <t>Evaluador(a):</t>
  </si>
  <si>
    <t>Fecha:</t>
  </si>
  <si>
    <t>Este documento esta basado en el siguiente marco legal y normativo:
Ley estatutaria 1618 de 2013
NTC 6047 de 2014
NTC 6654 de 2022</t>
  </si>
  <si>
    <t>Edificación y/o atractivo turístico:</t>
  </si>
  <si>
    <t>Tramos</t>
  </si>
  <si>
    <t>¿Los pasamanos son de doble altura, ubicados a 70 cm y 90 cm medidos desde el piso hasta el eje de la barra?</t>
  </si>
  <si>
    <t>¿Los pasamanos presentan color contrastante con las superficies del entorno?</t>
  </si>
  <si>
    <t>Pasamanos</t>
  </si>
  <si>
    <t>¿Al inicio y final de cada tramo existen franjas podotáctiles de mínimo 40 cm de profundidad y del ancho total del tramo?</t>
  </si>
  <si>
    <t>MATRIZ DE VERIFICACIÓN – ACCESIBILIDAD EN RAMPAS</t>
  </si>
  <si>
    <t>¿Los tramos de la rampa son de directriz recta?</t>
  </si>
  <si>
    <t>¿Si existen tramos curvos, cumplen con un radio mínimo de 50 m medido a 1/3 del ancho desde el interior?</t>
  </si>
  <si>
    <t>¿El ancho libre mínimo de la rampa es de 150 cm?</t>
  </si>
  <si>
    <t>¿El ancho de la rampa se mantiene constante en todo su desarrollo?</t>
  </si>
  <si>
    <t>¿La altura libre sobre la rampa es de mínimo 220 cm y está libre de elementos salientes?</t>
  </si>
  <si>
    <t>¿La pendiente de la rampa permite un desplazamiento seguro, continuo y autónomo?</t>
  </si>
  <si>
    <t>Pendientes y desarrollo</t>
  </si>
  <si>
    <t>¿Existen descansos entre tramos de rampa cuando hay posibilidad de giro y frente a cualquier acceso?</t>
  </si>
  <si>
    <t>¿El largo de cada descanso es de mínimo 150 cm?</t>
  </si>
  <si>
    <t>¿En cada cambio de dirección existe un descanso de mínimo 150 cm?</t>
  </si>
  <si>
    <t>¿Cuando el cambio de dirección es de 180°, el descanso tiene mínimo 150 cm de longitud y un ancho igual a dos veces el ancho de la rampa?</t>
  </si>
  <si>
    <t>¿Existe un espacio libre de 150 cm al inicio y al final de la rampa?</t>
  </si>
  <si>
    <t>Descansos y cambios de dirección</t>
  </si>
  <si>
    <t>Protección lateral y zócalo</t>
  </si>
  <si>
    <t>¿La rampa cuenta con zócalo lateral de máximo 10 cm donde se requiere contención?</t>
  </si>
  <si>
    <t>¿Los bordes o laterales de la rampa ofrecen seguridad para evitar deslizamiento lateral de ayudas de movilidad?</t>
  </si>
  <si>
    <t>¿Existen pasamanos en ambos costados de la rampa?</t>
  </si>
  <si>
    <t>¿Los pasamanos se prolongan mínimo 30 cm antes del inicio y después del final del tramo de la rampa?</t>
  </si>
  <si>
    <t>¿Las prolongaciones de los pasamanos no interfieren otros espacios de circulación y uso?</t>
  </si>
  <si>
    <t>¿Los pasamanos tienen remate seguro, curvo, hacia el muro o hacia el piso, evitando volados peligrosos?</t>
  </si>
  <si>
    <t>¿Cuando el ancho de la rampa es mayor a 480 cm, existen pasamanos intermedios separados máximo cada 240 cm?</t>
  </si>
  <si>
    <t>¿El piso de la rampa es antideslizante en seco y en mojado?</t>
  </si>
  <si>
    <t>¿La superficie es firme, totalmente continua y sin irregularidades que dificulten el tránsito?</t>
  </si>
  <si>
    <t>¿La textura de la rampa es diferente a la de los pisos adyacentes para favorecer su detección?</t>
  </si>
  <si>
    <t>¿La rampa está libre de fisuras, piezas sueltas, huecos o bordes que puedan afectar el desplazamiento?</t>
  </si>
  <si>
    <t>Superficie y acabado</t>
  </si>
  <si>
    <t>¿La rampa cuenta con iluminación adecuada entre 150 lux y 200 lux?</t>
  </si>
  <si>
    <t>¿La iluminación garantiza el uso continuo y seguro de la rampa tanto de día como de noche?</t>
  </si>
  <si>
    <t>¿La iluminación permite identificar claramente bordes, pendientes, descansos y pasamanos?</t>
  </si>
  <si>
    <t>Iluminación y condiciones de uso</t>
  </si>
  <si>
    <t>¿La zona delimitada por la rampa y sus descansos está libre de obstáculos y no se destina a otros usos?</t>
  </si>
  <si>
    <t>¿No existen puertas, mobiliario, almacenamiento temporal, equipos u otros elementos invadiendo la rampa o los descansos?</t>
  </si>
  <si>
    <t>¿La rampa recibe mantenimiento preventivo para conservar sus condiciones de seguridad y accesibilidad?</t>
  </si>
  <si>
    <t>Obstáculos y mantenimiento</t>
  </si>
  <si>
    <t>Seguridad en emergencia</t>
  </si>
  <si>
    <t>¿La rampa permite una circulación segura y funcional durante una evacuación o situación de emergencia?</t>
  </si>
  <si>
    <t>¿La rampa conecta efectivamente con el itinerario accesible y con áreas seguras o salidas de emergencia cuando aplica?</t>
  </si>
  <si>
    <t>¿Las rampas con proyección horizontal inferior a 1,5 m tienen pendiente máxima de 12%?</t>
  </si>
  <si>
    <t>¿Las rampas con proyección horizontal inferior a 3 m tienen pendiente máxima de 10%?</t>
  </si>
  <si>
    <t>¿Las rampas con proyección horizontal inferior a  10 m tienen pendiente máxima de 8%?</t>
  </si>
  <si>
    <t>¿Las rampas con proyección horizontal igual o superior a 10 m tienen pendiente máxima de 6%?</t>
  </si>
  <si>
    <t>¿Existe un descanso como mínimo cada 9 m en el desarrollo de la rampa?</t>
  </si>
  <si>
    <t>¿La rampa es fácilmente identificable dentro del recorrido por contraste y diferenciación respecto a los pisos adyacentes?</t>
  </si>
  <si>
    <t>¿Las franjas podotáctiles tienen textura diferente y color contrastante para advertir el inicio y el fin de la rampa?</t>
  </si>
  <si>
    <t>Franjas podotáctiles y contraste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</si>
</sst>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Loew"/>
      <family val="3"/>
    </font>
    <font>
      <b/>
      <sz val="14"/>
      <color rgb="FF1F4E79"/>
      <name val="Loew"/>
      <family val="3"/>
    </font>
    <font>
      <b/>
      <sz val="14"/>
      <color rgb="FFFFFFFF"/>
      <name val="Loew"/>
      <family val="3"/>
    </font>
    <font>
      <i/>
      <sz val="14"/>
      <color theme="0" tint="-0.249977111117893"/>
      <name val="Loew"/>
      <family val="3"/>
    </font>
    <font>
      <b/>
      <sz val="14"/>
      <name val="Loew"/>
      <family val="3"/>
    </font>
    <font>
      <sz val="14"/>
      <color theme="0"/>
      <name val="Loew"/>
      <family val="3"/>
    </font>
    <font>
      <b/>
      <sz val="14"/>
      <color theme="0"/>
      <name val="Loew"/>
      <family val="3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/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7" fillId="8" borderId="0" xfId="0" applyFont="1" applyFill="1" applyAlignment="1" applyProtection="1">
      <alignment horizontal="center" vertical="center" wrapText="1"/>
      <protection locked="0"/>
    </xf>
    <xf numFmtId="0" fontId="6" fillId="8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/>
    <xf numFmtId="0" fontId="1" fillId="0" borderId="3" xfId="0" applyFont="1" applyBorder="1"/>
    <xf numFmtId="0" fontId="2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7">
    <dxf>
      <fill>
        <patternFill patternType="solid">
          <fgColor rgb="FFD9D9D9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2CB7-7CE0-4BFD-A7A6-B6137562BFB7}">
  <dimension ref="A1:G65"/>
  <sheetViews>
    <sheetView tabSelected="1" zoomScale="70" zoomScaleNormal="70" workbookViewId="0">
      <selection activeCell="J7" sqref="J7"/>
    </sheetView>
  </sheetViews>
  <sheetFormatPr baseColWidth="10" defaultColWidth="9.140625" defaultRowHeight="21.75" x14ac:dyDescent="0.4"/>
  <cols>
    <col min="1" max="1" width="23.7109375" style="9" customWidth="1"/>
    <col min="2" max="2" width="10.140625" style="9" customWidth="1"/>
    <col min="3" max="3" width="72" style="9" customWidth="1"/>
    <col min="4" max="4" width="22" style="9" customWidth="1"/>
    <col min="5" max="5" width="15.7109375" style="9" customWidth="1"/>
    <col min="6" max="6" width="19.85546875" style="9" customWidth="1"/>
    <col min="7" max="7" width="40" style="9" customWidth="1"/>
    <col min="8" max="16384" width="9.140625" style="9"/>
  </cols>
  <sheetData>
    <row r="1" spans="1:7" ht="27.95" customHeight="1" x14ac:dyDescent="0.4">
      <c r="A1" s="15" t="s">
        <v>29</v>
      </c>
      <c r="B1" s="16"/>
      <c r="C1" s="16"/>
      <c r="D1" s="16"/>
      <c r="E1" s="16"/>
      <c r="F1" s="16"/>
      <c r="G1" s="16"/>
    </row>
    <row r="2" spans="1:7" ht="18" customHeight="1" x14ac:dyDescent="0.5">
      <c r="A2" s="17" t="s">
        <v>23</v>
      </c>
      <c r="B2" s="18"/>
      <c r="C2" s="18"/>
      <c r="D2" s="17" t="s">
        <v>21</v>
      </c>
      <c r="E2" s="18"/>
      <c r="F2" s="18"/>
      <c r="G2" s="18"/>
    </row>
    <row r="3" spans="1:7" ht="18" customHeight="1" x14ac:dyDescent="0.5">
      <c r="A3" s="17" t="s">
        <v>20</v>
      </c>
      <c r="B3" s="18"/>
      <c r="C3" s="18"/>
      <c r="D3" s="17" t="s">
        <v>19</v>
      </c>
      <c r="E3" s="17"/>
      <c r="F3" s="18"/>
      <c r="G3" s="18"/>
    </row>
    <row r="4" spans="1:7" x14ac:dyDescent="0.4">
      <c r="A4" s="19"/>
      <c r="B4" s="19"/>
      <c r="C4" s="19"/>
      <c r="D4" s="20"/>
      <c r="E4" s="20"/>
      <c r="F4" s="20"/>
      <c r="G4" s="20"/>
    </row>
    <row r="5" spans="1:7" ht="18" customHeight="1" x14ac:dyDescent="0.5">
      <c r="A5" s="21" t="s">
        <v>18</v>
      </c>
      <c r="B5" s="22"/>
      <c r="C5" s="22"/>
      <c r="D5" s="8" t="s">
        <v>2</v>
      </c>
      <c r="E5" s="7" t="s">
        <v>0</v>
      </c>
      <c r="F5" s="6" t="s">
        <v>3</v>
      </c>
      <c r="G5" s="5" t="s">
        <v>1</v>
      </c>
    </row>
    <row r="6" spans="1:7" ht="51.75" customHeight="1" x14ac:dyDescent="0.4">
      <c r="A6" s="23" t="s">
        <v>17</v>
      </c>
      <c r="B6" s="23"/>
      <c r="C6" s="23"/>
      <c r="D6" s="23"/>
      <c r="E6" s="23"/>
      <c r="F6" s="23"/>
      <c r="G6" s="23"/>
    </row>
    <row r="7" spans="1:7" ht="96.75" customHeight="1" x14ac:dyDescent="0.4">
      <c r="A7" s="25" t="s">
        <v>22</v>
      </c>
      <c r="B7" s="25"/>
      <c r="C7" s="25"/>
      <c r="D7" s="25"/>
      <c r="E7" s="25"/>
      <c r="F7" s="25"/>
      <c r="G7" s="25"/>
    </row>
    <row r="8" spans="1:7" x14ac:dyDescent="0.4">
      <c r="A8" s="24" t="s">
        <v>16</v>
      </c>
      <c r="B8" s="11"/>
      <c r="C8" s="11"/>
      <c r="D8" s="26"/>
      <c r="E8" s="27"/>
      <c r="F8" s="27"/>
      <c r="G8" s="27"/>
    </row>
    <row r="9" spans="1:7" x14ac:dyDescent="0.4">
      <c r="A9" s="10" t="s">
        <v>15</v>
      </c>
      <c r="B9" s="11"/>
      <c r="C9" s="11"/>
      <c r="D9" s="13">
        <f>SUM(E15:E64)</f>
        <v>55</v>
      </c>
      <c r="E9" s="11"/>
      <c r="F9" s="11"/>
      <c r="G9" s="11"/>
    </row>
    <row r="10" spans="1:7" x14ac:dyDescent="0.4">
      <c r="A10" s="10" t="s">
        <v>14</v>
      </c>
      <c r="B10" s="11"/>
      <c r="C10" s="11"/>
      <c r="D10" s="13">
        <f>2*COUNTIF(D15:D64,"&lt;&gt;No aplica") - 2*COUNTIF(D15:D64,"")</f>
        <v>78</v>
      </c>
      <c r="E10" s="11"/>
      <c r="F10" s="11"/>
      <c r="G10" s="11"/>
    </row>
    <row r="11" spans="1:7" x14ac:dyDescent="0.4">
      <c r="A11" s="10" t="s">
        <v>13</v>
      </c>
      <c r="B11" s="11"/>
      <c r="C11" s="11"/>
      <c r="D11" s="12">
        <f>IF(D10=0,"",D9/D10)</f>
        <v>0.70512820512820518</v>
      </c>
      <c r="E11" s="11"/>
      <c r="F11" s="11"/>
      <c r="G11" s="11"/>
    </row>
    <row r="12" spans="1:7" x14ac:dyDescent="0.4">
      <c r="A12" s="10" t="s">
        <v>12</v>
      </c>
      <c r="B12" s="11"/>
      <c r="C12" s="11"/>
      <c r="D12" s="13" t="str">
        <f>IF(D11="","",IF(D11&gt;=0.85,"Servicio/Accesibilidad Consolidada",IF(D11&gt;=0.6,"En Desarrollo",IF(D11&gt;=0.4,"Con Brechas Significativas","Crítico / No conforme"))))</f>
        <v>En Desarrollo</v>
      </c>
      <c r="E12" s="11"/>
      <c r="F12" s="11"/>
      <c r="G12" s="11"/>
    </row>
    <row r="13" spans="1:7" x14ac:dyDescent="0.4">
      <c r="A13" s="14" t="s">
        <v>11</v>
      </c>
      <c r="B13" s="14"/>
      <c r="C13" s="14"/>
      <c r="D13" s="14"/>
      <c r="E13" s="14"/>
      <c r="F13" s="14"/>
      <c r="G13" s="14"/>
    </row>
    <row r="14" spans="1:7" ht="24" customHeight="1" x14ac:dyDescent="0.4">
      <c r="A14" s="3" t="s">
        <v>10</v>
      </c>
      <c r="B14" s="3" t="s">
        <v>9</v>
      </c>
      <c r="C14" s="3" t="s">
        <v>8</v>
      </c>
      <c r="D14" s="3" t="s">
        <v>7</v>
      </c>
      <c r="E14" s="3" t="s">
        <v>6</v>
      </c>
      <c r="F14" s="3" t="s">
        <v>5</v>
      </c>
      <c r="G14" s="3" t="s">
        <v>4</v>
      </c>
    </row>
    <row r="15" spans="1:7" ht="37.5" customHeight="1" x14ac:dyDescent="0.4">
      <c r="A15" s="28" t="s">
        <v>24</v>
      </c>
      <c r="B15" s="29"/>
      <c r="C15" s="29"/>
      <c r="D15" s="29"/>
      <c r="E15" s="29"/>
      <c r="F15" s="29"/>
      <c r="G15" s="29"/>
    </row>
    <row r="16" spans="1:7" ht="45.95" customHeight="1" x14ac:dyDescent="0.4">
      <c r="A16" s="30" t="s">
        <v>24</v>
      </c>
      <c r="B16" s="4">
        <v>1</v>
      </c>
      <c r="C16" s="30" t="s">
        <v>30</v>
      </c>
      <c r="D16" s="1" t="s">
        <v>0</v>
      </c>
      <c r="E16" s="4">
        <f>IF(D16="Cumple plenamente",2,IF(D16="Cumple parcialmente",1,IF(D16="No cumple",0,"")))</f>
        <v>1</v>
      </c>
      <c r="F16" s="4" t="str">
        <f>IF(D16="Cumple plenamente","🟢",IF(D16="Cumple parcialmente","🟡",IF(D16="No cumple","🔴",IF(D16="No aplica","N/A",""))))</f>
        <v>🟡</v>
      </c>
      <c r="G16" s="31"/>
    </row>
    <row r="17" spans="1:7" ht="71.25" customHeight="1" x14ac:dyDescent="0.4">
      <c r="A17" s="30" t="s">
        <v>24</v>
      </c>
      <c r="B17" s="4">
        <v>2</v>
      </c>
      <c r="C17" s="30" t="s">
        <v>31</v>
      </c>
      <c r="D17" s="1" t="s">
        <v>0</v>
      </c>
      <c r="E17" s="4">
        <f>IF(D17="Cumple plenamente",2,IF(D17="Cumple parcialmente",1,IF(D17="No cumple",0,"")))</f>
        <v>1</v>
      </c>
      <c r="F17" s="4" t="str">
        <f>IF(D17="Cumple plenamente","🟢",IF(D17="Cumple parcialmente","🟡",IF(D17="No cumple","🔴",IF(D17="No aplica","N/A",""))))</f>
        <v>🟡</v>
      </c>
      <c r="G17" s="31"/>
    </row>
    <row r="18" spans="1:7" ht="60.75" customHeight="1" x14ac:dyDescent="0.4">
      <c r="A18" s="30" t="s">
        <v>24</v>
      </c>
      <c r="B18" s="4">
        <v>3</v>
      </c>
      <c r="C18" s="30" t="s">
        <v>32</v>
      </c>
      <c r="D18" s="1" t="s">
        <v>0</v>
      </c>
      <c r="E18" s="4">
        <f t="shared" ref="E18:E19" si="0">IF(D18="Cumple plenamente",2,IF(D18="Cumple parcialmente",1,IF(D18="No cumple",0,"")))</f>
        <v>1</v>
      </c>
      <c r="F18" s="4" t="str">
        <f t="shared" ref="F18:F19" si="1">IF(D18="Cumple plenamente","🟢",IF(D18="Cumple parcialmente","🟡",IF(D18="No cumple","🔴",IF(D18="No aplica","N/A",""))))</f>
        <v>🟡</v>
      </c>
      <c r="G18" s="31"/>
    </row>
    <row r="19" spans="1:7" ht="60.75" customHeight="1" x14ac:dyDescent="0.4">
      <c r="A19" s="30" t="s">
        <v>24</v>
      </c>
      <c r="B19" s="4">
        <v>4</v>
      </c>
      <c r="C19" s="30" t="s">
        <v>33</v>
      </c>
      <c r="D19" s="1" t="s">
        <v>0</v>
      </c>
      <c r="E19" s="4">
        <f t="shared" si="0"/>
        <v>1</v>
      </c>
      <c r="F19" s="4" t="str">
        <f t="shared" si="1"/>
        <v>🟡</v>
      </c>
      <c r="G19" s="31"/>
    </row>
    <row r="20" spans="1:7" ht="76.5" customHeight="1" x14ac:dyDescent="0.4">
      <c r="A20" s="30" t="s">
        <v>24</v>
      </c>
      <c r="B20" s="4">
        <v>5</v>
      </c>
      <c r="C20" s="30" t="s">
        <v>34</v>
      </c>
      <c r="D20" s="1" t="s">
        <v>0</v>
      </c>
      <c r="E20" s="4">
        <f>IF(D20="Cumple plenamente",2,IF(D20="Cumple parcialmente",1,IF(D20="No cumple",0,"")))</f>
        <v>1</v>
      </c>
      <c r="F20" s="4" t="str">
        <f>IF(D20="Cumple plenamente","🟢",IF(D20="Cumple parcialmente","🟡",IF(D20="No cumple","🔴",IF(D20="No aplica","N/A",""))))</f>
        <v>🟡</v>
      </c>
      <c r="G20" s="31"/>
    </row>
    <row r="21" spans="1:7" ht="32.25" customHeight="1" x14ac:dyDescent="0.4">
      <c r="A21" s="32" t="s">
        <v>36</v>
      </c>
      <c r="B21" s="33"/>
      <c r="C21" s="33"/>
      <c r="D21" s="33"/>
      <c r="E21" s="33"/>
      <c r="F21" s="33"/>
      <c r="G21" s="33"/>
    </row>
    <row r="22" spans="1:7" ht="45.95" customHeight="1" x14ac:dyDescent="0.4">
      <c r="A22" s="30" t="s">
        <v>36</v>
      </c>
      <c r="B22" s="4">
        <v>6</v>
      </c>
      <c r="C22" s="30" t="s">
        <v>67</v>
      </c>
      <c r="D22" s="1" t="s">
        <v>1</v>
      </c>
      <c r="E22" s="4" t="str">
        <f>IF(D22="Cumple plenamente",2,IF(D22="Cumple parcialmente",1,IF(D22="No cumple",0,"")))</f>
        <v/>
      </c>
      <c r="F22" s="4" t="str">
        <f>IF(D22="Cumple plenamente","🟢",IF(D22="Cumple parcialmente","🟡",IF(D22="No cumple","🔴",IF(D22="No aplica","N/A",""))))</f>
        <v>N/A</v>
      </c>
      <c r="G22" s="31"/>
    </row>
    <row r="23" spans="1:7" ht="45.95" customHeight="1" x14ac:dyDescent="0.4">
      <c r="A23" s="30" t="s">
        <v>36</v>
      </c>
      <c r="B23" s="4">
        <v>7</v>
      </c>
      <c r="C23" s="30" t="s">
        <v>68</v>
      </c>
      <c r="D23" s="1" t="s">
        <v>0</v>
      </c>
      <c r="E23" s="4">
        <f t="shared" ref="E23:E25" si="2">IF(D23="Cumple plenamente",2,IF(D23="Cumple parcialmente",1,IF(D23="No cumple",0,"")))</f>
        <v>1</v>
      </c>
      <c r="F23" s="4" t="str">
        <f t="shared" ref="F23:F25" si="3">IF(D23="Cumple plenamente","🟢",IF(D23="Cumple parcialmente","🟡",IF(D23="No cumple","🔴",IF(D23="No aplica","N/A",""))))</f>
        <v>🟡</v>
      </c>
      <c r="G23" s="31"/>
    </row>
    <row r="24" spans="1:7" ht="45.95" customHeight="1" x14ac:dyDescent="0.4">
      <c r="A24" s="30" t="s">
        <v>36</v>
      </c>
      <c r="B24" s="4">
        <v>8</v>
      </c>
      <c r="C24" s="30" t="s">
        <v>69</v>
      </c>
      <c r="D24" s="1" t="s">
        <v>0</v>
      </c>
      <c r="E24" s="4">
        <f t="shared" si="2"/>
        <v>1</v>
      </c>
      <c r="F24" s="4" t="str">
        <f t="shared" si="3"/>
        <v>🟡</v>
      </c>
      <c r="G24" s="31"/>
    </row>
    <row r="25" spans="1:7" ht="66" customHeight="1" x14ac:dyDescent="0.4">
      <c r="A25" s="30" t="s">
        <v>36</v>
      </c>
      <c r="B25" s="4">
        <v>9</v>
      </c>
      <c r="C25" s="30" t="s">
        <v>70</v>
      </c>
      <c r="D25" s="1" t="s">
        <v>0</v>
      </c>
      <c r="E25" s="4">
        <f t="shared" si="2"/>
        <v>1</v>
      </c>
      <c r="F25" s="4" t="str">
        <f t="shared" si="3"/>
        <v>🟡</v>
      </c>
      <c r="G25" s="31"/>
    </row>
    <row r="26" spans="1:7" ht="73.5" customHeight="1" x14ac:dyDescent="0.4">
      <c r="A26" s="30" t="s">
        <v>36</v>
      </c>
      <c r="B26" s="4">
        <v>10</v>
      </c>
      <c r="C26" s="30" t="s">
        <v>35</v>
      </c>
      <c r="D26" s="1" t="s">
        <v>3</v>
      </c>
      <c r="E26" s="4">
        <f>IF(D26="Cumple plenamente",2,IF(D26="Cumple parcialmente",1,IF(D26="No cumple",0,"")))</f>
        <v>0</v>
      </c>
      <c r="F26" s="4" t="str">
        <f>IF(D26="Cumple plenamente","🟢",IF(D26="Cumple parcialmente","🟡",IF(D26="No cumple","🔴",IF(D26="No aplica","N/A",""))))</f>
        <v>🔴</v>
      </c>
      <c r="G26" s="31"/>
    </row>
    <row r="27" spans="1:7" ht="37.5" customHeight="1" x14ac:dyDescent="0.4">
      <c r="A27" s="32" t="s">
        <v>42</v>
      </c>
      <c r="B27" s="33"/>
      <c r="C27" s="33"/>
      <c r="D27" s="33"/>
      <c r="E27" s="33"/>
      <c r="F27" s="33"/>
      <c r="G27" s="33"/>
    </row>
    <row r="28" spans="1:7" ht="63" customHeight="1" x14ac:dyDescent="0.4">
      <c r="A28" s="30" t="s">
        <v>42</v>
      </c>
      <c r="B28" s="4">
        <v>11</v>
      </c>
      <c r="C28" s="30" t="s">
        <v>37</v>
      </c>
      <c r="D28" s="1" t="s">
        <v>2</v>
      </c>
      <c r="E28" s="4">
        <f>IF(D28="Cumple plenamente",2,IF(D28="Cumple parcialmente",1,IF(D28="No cumple",0,"")))</f>
        <v>2</v>
      </c>
      <c r="F28" s="4" t="str">
        <f>IF(D28="Cumple plenamente","🟢",IF(D28="Cumple parcialmente","🟡",IF(D28="No cumple","🔴",IF(D28="No aplica","N/A",""))))</f>
        <v>🟢</v>
      </c>
      <c r="G28" s="31"/>
    </row>
    <row r="29" spans="1:7" ht="69" customHeight="1" x14ac:dyDescent="0.4">
      <c r="A29" s="30" t="s">
        <v>42</v>
      </c>
      <c r="B29" s="4">
        <v>12</v>
      </c>
      <c r="C29" s="30" t="s">
        <v>38</v>
      </c>
      <c r="D29" s="1" t="s">
        <v>0</v>
      </c>
      <c r="E29" s="4">
        <f t="shared" ref="E29:E31" si="4">IF(D29="Cumple plenamente",2,IF(D29="Cumple parcialmente",1,IF(D29="No cumple",0,"")))</f>
        <v>1</v>
      </c>
      <c r="F29" s="4" t="str">
        <f t="shared" ref="F29:F31" si="5">IF(D29="Cumple plenamente","🟢",IF(D29="Cumple parcialmente","🟡",IF(D29="No cumple","🔴",IF(D29="No aplica","N/A",""))))</f>
        <v>🟡</v>
      </c>
      <c r="G29" s="31"/>
    </row>
    <row r="30" spans="1:7" ht="75.75" customHeight="1" x14ac:dyDescent="0.4">
      <c r="A30" s="30" t="s">
        <v>42</v>
      </c>
      <c r="B30" s="4">
        <v>13</v>
      </c>
      <c r="C30" s="30" t="s">
        <v>71</v>
      </c>
      <c r="D30" s="1" t="s">
        <v>0</v>
      </c>
      <c r="E30" s="4">
        <f t="shared" si="4"/>
        <v>1</v>
      </c>
      <c r="F30" s="4" t="str">
        <f t="shared" si="5"/>
        <v>🟡</v>
      </c>
      <c r="G30" s="31"/>
    </row>
    <row r="31" spans="1:7" ht="61.5" customHeight="1" x14ac:dyDescent="0.4">
      <c r="A31" s="30" t="s">
        <v>42</v>
      </c>
      <c r="B31" s="4">
        <v>14</v>
      </c>
      <c r="C31" s="30" t="s">
        <v>39</v>
      </c>
      <c r="D31" s="1" t="s">
        <v>0</v>
      </c>
      <c r="E31" s="4">
        <f t="shared" si="4"/>
        <v>1</v>
      </c>
      <c r="F31" s="4" t="str">
        <f t="shared" si="5"/>
        <v>🟡</v>
      </c>
      <c r="G31" s="31"/>
    </row>
    <row r="32" spans="1:7" ht="72.75" customHeight="1" x14ac:dyDescent="0.4">
      <c r="A32" s="30" t="s">
        <v>42</v>
      </c>
      <c r="B32" s="4">
        <v>15</v>
      </c>
      <c r="C32" s="30" t="s">
        <v>40</v>
      </c>
      <c r="D32" s="1" t="s">
        <v>2</v>
      </c>
      <c r="E32" s="4">
        <f>IF(D32="Cumple plenamente",2,IF(D32="Cumple parcialmente",1,IF(D32="No cumple",0,"")))</f>
        <v>2</v>
      </c>
      <c r="F32" s="4" t="str">
        <f>IF(D32="Cumple plenamente","🟢",IF(D32="Cumple parcialmente","🟡",IF(D32="No cumple","🔴",IF(D32="No aplica","N/A",""))))</f>
        <v>🟢</v>
      </c>
      <c r="G32" s="31"/>
    </row>
    <row r="33" spans="1:7" ht="58.5" customHeight="1" x14ac:dyDescent="0.4">
      <c r="A33" s="30" t="s">
        <v>42</v>
      </c>
      <c r="B33" s="4">
        <v>16</v>
      </c>
      <c r="C33" s="30" t="s">
        <v>41</v>
      </c>
      <c r="D33" s="1" t="s">
        <v>2</v>
      </c>
      <c r="E33" s="4">
        <f t="shared" ref="E33" si="6">IF(D33="Cumple plenamente",2,IF(D33="Cumple parcialmente",1,IF(D33="No cumple",0,"")))</f>
        <v>2</v>
      </c>
      <c r="F33" s="4" t="str">
        <f t="shared" ref="F33" si="7">IF(D33="Cumple plenamente","🟢",IF(D33="Cumple parcialmente","🟡",IF(D33="No cumple","🔴",IF(D33="No aplica","N/A",""))))</f>
        <v>🟢</v>
      </c>
      <c r="G33" s="31"/>
    </row>
    <row r="34" spans="1:7" ht="45.95" customHeight="1" x14ac:dyDescent="0.4">
      <c r="A34" s="32" t="s">
        <v>43</v>
      </c>
      <c r="B34" s="33"/>
      <c r="C34" s="33"/>
      <c r="D34" s="33"/>
      <c r="E34" s="33"/>
      <c r="F34" s="33"/>
      <c r="G34" s="33"/>
    </row>
    <row r="35" spans="1:7" ht="45.95" customHeight="1" x14ac:dyDescent="0.4">
      <c r="A35" s="30" t="s">
        <v>43</v>
      </c>
      <c r="B35" s="4">
        <v>17</v>
      </c>
      <c r="C35" s="30" t="s">
        <v>44</v>
      </c>
      <c r="D35" s="1" t="s">
        <v>2</v>
      </c>
      <c r="E35" s="4">
        <f>IF(D35="Cumple plenamente",2,IF(D35="Cumple parcialmente",1,IF(D35="No cumple",0,"")))</f>
        <v>2</v>
      </c>
      <c r="F35" s="4" t="str">
        <f>IF(D35="Cumple plenamente","🟢",IF(D35="Cumple parcialmente","🟡",IF(D35="No cumple","🔴",IF(D35="No aplica","N/A",""))))</f>
        <v>🟢</v>
      </c>
      <c r="G35" s="31"/>
    </row>
    <row r="36" spans="1:7" ht="68.25" customHeight="1" x14ac:dyDescent="0.4">
      <c r="A36" s="30" t="s">
        <v>43</v>
      </c>
      <c r="B36" s="4">
        <v>18</v>
      </c>
      <c r="C36" s="30" t="s">
        <v>45</v>
      </c>
      <c r="D36" s="1" t="s">
        <v>0</v>
      </c>
      <c r="E36" s="4">
        <f t="shared" ref="E36" si="8">IF(D36="Cumple plenamente",2,IF(D36="Cumple parcialmente",1,IF(D36="No cumple",0,"")))</f>
        <v>1</v>
      </c>
      <c r="F36" s="4" t="str">
        <f t="shared" ref="F36" si="9">IF(D36="Cumple plenamente","🟢",IF(D36="Cumple parcialmente","🟡",IF(D36="No cumple","🔴",IF(D36="No aplica","N/A",""))))</f>
        <v>🟡</v>
      </c>
      <c r="G36" s="31"/>
    </row>
    <row r="37" spans="1:7" ht="39.75" customHeight="1" x14ac:dyDescent="0.4">
      <c r="A37" s="32" t="s">
        <v>74</v>
      </c>
      <c r="B37" s="33"/>
      <c r="C37" s="33"/>
      <c r="D37" s="33"/>
      <c r="E37" s="33"/>
      <c r="F37" s="33"/>
      <c r="G37" s="33"/>
    </row>
    <row r="38" spans="1:7" ht="66" customHeight="1" x14ac:dyDescent="0.4">
      <c r="A38" s="30" t="s">
        <v>74</v>
      </c>
      <c r="B38" s="4">
        <v>19</v>
      </c>
      <c r="C38" s="2" t="s">
        <v>28</v>
      </c>
      <c r="D38" s="1" t="s">
        <v>0</v>
      </c>
      <c r="E38" s="4">
        <f>IF(D38="Cumple plenamente",2,IF(D38="Cumple parcialmente",1,IF(D38="No cumple",0,"")))</f>
        <v>1</v>
      </c>
      <c r="F38" s="4" t="str">
        <f>IF(D38="Cumple plenamente","🟢",IF(D38="Cumple parcialmente","🟡",IF(D38="No cumple","🔴",IF(D38="No aplica","N/A",""))))</f>
        <v>🟡</v>
      </c>
      <c r="G38" s="31"/>
    </row>
    <row r="39" spans="1:7" ht="63" customHeight="1" x14ac:dyDescent="0.4">
      <c r="A39" s="30" t="s">
        <v>74</v>
      </c>
      <c r="B39" s="4">
        <v>20</v>
      </c>
      <c r="C39" s="2" t="s">
        <v>73</v>
      </c>
      <c r="D39" s="1" t="s">
        <v>3</v>
      </c>
      <c r="E39" s="4">
        <f>IF(D39="Cumple plenamente",2,IF(D39="Cumple parcialmente",1,IF(D39="No cumple",0,"")))</f>
        <v>0</v>
      </c>
      <c r="F39" s="4" t="str">
        <f>IF(D39="Cumple plenamente","🟢",IF(D39="Cumple parcialmente","🟡",IF(D39="No cumple","🔴",IF(D39="No aplica","N/A",""))))</f>
        <v>🔴</v>
      </c>
      <c r="G39" s="31"/>
    </row>
    <row r="40" spans="1:7" ht="63.75" customHeight="1" x14ac:dyDescent="0.4">
      <c r="A40" s="30" t="s">
        <v>74</v>
      </c>
      <c r="B40" s="4">
        <v>21</v>
      </c>
      <c r="C40" s="2" t="s">
        <v>72</v>
      </c>
      <c r="D40" s="1" t="s">
        <v>3</v>
      </c>
      <c r="E40" s="4">
        <f>IF(D40="Cumple plenamente",2,IF(D40="Cumple parcialmente",1,IF(D40="No cumple",0,"")))</f>
        <v>0</v>
      </c>
      <c r="F40" s="4" t="str">
        <f>IF(D40="Cumple plenamente","🟢",IF(D40="Cumple parcialmente","🟡",IF(D40="No cumple","🔴",IF(D40="No aplica","N/A",""))))</f>
        <v>🔴</v>
      </c>
      <c r="G40" s="31"/>
    </row>
    <row r="41" spans="1:7" ht="39.75" customHeight="1" x14ac:dyDescent="0.4">
      <c r="A41" s="32" t="s">
        <v>55</v>
      </c>
      <c r="B41" s="33"/>
      <c r="C41" s="33"/>
      <c r="D41" s="33"/>
      <c r="E41" s="33"/>
      <c r="F41" s="33"/>
      <c r="G41" s="33"/>
    </row>
    <row r="42" spans="1:7" ht="66" customHeight="1" x14ac:dyDescent="0.4">
      <c r="A42" s="30" t="s">
        <v>55</v>
      </c>
      <c r="B42" s="4">
        <v>22</v>
      </c>
      <c r="C42" s="30" t="s">
        <v>51</v>
      </c>
      <c r="D42" s="1" t="s">
        <v>0</v>
      </c>
      <c r="E42" s="4">
        <f>IF(D42="Cumple plenamente",2,IF(D42="Cumple parcialmente",1,IF(D42="No cumple",0,"")))</f>
        <v>1</v>
      </c>
      <c r="F42" s="4" t="str">
        <f>IF(D42="Cumple plenamente","🟢",IF(D42="Cumple parcialmente","🟡",IF(D42="No cumple","🔴",IF(D42="No aplica","N/A",""))))</f>
        <v>🟡</v>
      </c>
      <c r="G42" s="31"/>
    </row>
    <row r="43" spans="1:7" ht="66" customHeight="1" x14ac:dyDescent="0.4">
      <c r="A43" s="30" t="s">
        <v>55</v>
      </c>
      <c r="B43" s="4">
        <v>23</v>
      </c>
      <c r="C43" s="30" t="s">
        <v>52</v>
      </c>
      <c r="D43" s="1" t="s">
        <v>2</v>
      </c>
      <c r="E43" s="4">
        <f t="shared" ref="E43:E45" si="10">IF(D43="Cumple plenamente",2,IF(D43="Cumple parcialmente",1,IF(D43="No cumple",0,"")))</f>
        <v>2</v>
      </c>
      <c r="F43" s="4" t="str">
        <f t="shared" ref="F43:F45" si="11">IF(D43="Cumple plenamente","🟢",IF(D43="Cumple parcialmente","🟡",IF(D43="No cumple","🔴",IF(D43="No aplica","N/A",""))))</f>
        <v>🟢</v>
      </c>
      <c r="G43" s="31"/>
    </row>
    <row r="44" spans="1:7" ht="66" customHeight="1" x14ac:dyDescent="0.4">
      <c r="A44" s="30" t="s">
        <v>55</v>
      </c>
      <c r="B44" s="4">
        <v>24</v>
      </c>
      <c r="C44" s="30" t="s">
        <v>53</v>
      </c>
      <c r="D44" s="1" t="s">
        <v>2</v>
      </c>
      <c r="E44" s="4">
        <f t="shared" si="10"/>
        <v>2</v>
      </c>
      <c r="F44" s="4" t="str">
        <f t="shared" si="11"/>
        <v>🟢</v>
      </c>
      <c r="G44" s="31"/>
    </row>
    <row r="45" spans="1:7" ht="66" customHeight="1" x14ac:dyDescent="0.4">
      <c r="A45" s="30" t="s">
        <v>55</v>
      </c>
      <c r="B45" s="4">
        <v>25</v>
      </c>
      <c r="C45" s="30" t="s">
        <v>54</v>
      </c>
      <c r="D45" s="1" t="s">
        <v>2</v>
      </c>
      <c r="E45" s="4">
        <f t="shared" si="10"/>
        <v>2</v>
      </c>
      <c r="F45" s="4" t="str">
        <f t="shared" si="11"/>
        <v>🟢</v>
      </c>
      <c r="G45" s="31"/>
    </row>
    <row r="46" spans="1:7" ht="31.5" customHeight="1" x14ac:dyDescent="0.4">
      <c r="A46" s="32" t="s">
        <v>59</v>
      </c>
      <c r="B46" s="33"/>
      <c r="C46" s="33"/>
      <c r="D46" s="33"/>
      <c r="E46" s="33"/>
      <c r="F46" s="33"/>
      <c r="G46" s="33"/>
    </row>
    <row r="47" spans="1:7" ht="66" customHeight="1" x14ac:dyDescent="0.4">
      <c r="A47" s="30" t="s">
        <v>59</v>
      </c>
      <c r="B47" s="4">
        <v>26</v>
      </c>
      <c r="C47" s="30" t="s">
        <v>56</v>
      </c>
      <c r="D47" s="1" t="s">
        <v>0</v>
      </c>
      <c r="E47" s="4">
        <f>IF(D47="Cumple plenamente",2,IF(D47="Cumple parcialmente",1,IF(D47="No cumple",0,"")))</f>
        <v>1</v>
      </c>
      <c r="F47" s="4" t="str">
        <f>IF(D47="Cumple plenamente","🟢",IF(D47="Cumple parcialmente","🟡",IF(D47="No cumple","🔴",IF(D47="No aplica","N/A",""))))</f>
        <v>🟡</v>
      </c>
      <c r="G47" s="31"/>
    </row>
    <row r="48" spans="1:7" ht="66" customHeight="1" x14ac:dyDescent="0.4">
      <c r="A48" s="30" t="s">
        <v>59</v>
      </c>
      <c r="B48" s="4">
        <v>27</v>
      </c>
      <c r="C48" s="30" t="s">
        <v>57</v>
      </c>
      <c r="D48" s="1" t="s">
        <v>2</v>
      </c>
      <c r="E48" s="4">
        <f t="shared" ref="E48:E49" si="12">IF(D48="Cumple plenamente",2,IF(D48="Cumple parcialmente",1,IF(D48="No cumple",0,"")))</f>
        <v>2</v>
      </c>
      <c r="F48" s="4" t="str">
        <f t="shared" ref="F48:F49" si="13">IF(D48="Cumple plenamente","🟢",IF(D48="Cumple parcialmente","🟡",IF(D48="No cumple","🔴",IF(D48="No aplica","N/A",""))))</f>
        <v>🟢</v>
      </c>
      <c r="G48" s="31"/>
    </row>
    <row r="49" spans="1:7" ht="66" customHeight="1" x14ac:dyDescent="0.4">
      <c r="A49" s="30" t="s">
        <v>59</v>
      </c>
      <c r="B49" s="4">
        <v>28</v>
      </c>
      <c r="C49" s="30" t="s">
        <v>58</v>
      </c>
      <c r="D49" s="1" t="s">
        <v>2</v>
      </c>
      <c r="E49" s="4">
        <f t="shared" si="12"/>
        <v>2</v>
      </c>
      <c r="F49" s="4" t="str">
        <f t="shared" si="13"/>
        <v>🟢</v>
      </c>
      <c r="G49" s="31"/>
    </row>
    <row r="50" spans="1:7" ht="33" customHeight="1" x14ac:dyDescent="0.4">
      <c r="A50" s="32" t="s">
        <v>27</v>
      </c>
      <c r="B50" s="33"/>
      <c r="C50" s="33"/>
      <c r="D50" s="33"/>
      <c r="E50" s="33"/>
      <c r="F50" s="33"/>
      <c r="G50" s="33"/>
    </row>
    <row r="51" spans="1:7" ht="66" customHeight="1" x14ac:dyDescent="0.4">
      <c r="A51" s="30" t="s">
        <v>27</v>
      </c>
      <c r="B51" s="4">
        <v>29</v>
      </c>
      <c r="C51" s="30" t="s">
        <v>46</v>
      </c>
      <c r="D51" s="1" t="s">
        <v>0</v>
      </c>
      <c r="E51" s="4">
        <f>IF(D51="Cumple plenamente",2,IF(D51="Cumple parcialmente",1,IF(D51="No cumple",0,"")))</f>
        <v>1</v>
      </c>
      <c r="F51" s="4" t="str">
        <f>IF(D51="Cumple plenamente","🟢",IF(D51="Cumple parcialmente","🟡",IF(D51="No cumple","🔴",IF(D51="No aplica","N/A",""))))</f>
        <v>🟡</v>
      </c>
      <c r="G51" s="31"/>
    </row>
    <row r="52" spans="1:7" ht="66" customHeight="1" x14ac:dyDescent="0.4">
      <c r="A52" s="30" t="s">
        <v>27</v>
      </c>
      <c r="B52" s="4">
        <v>30</v>
      </c>
      <c r="C52" s="30" t="s">
        <v>25</v>
      </c>
      <c r="D52" s="1" t="s">
        <v>2</v>
      </c>
      <c r="E52" s="4">
        <f t="shared" ref="E52:E57" si="14">IF(D52="Cumple plenamente",2,IF(D52="Cumple parcialmente",1,IF(D52="No cumple",0,"")))</f>
        <v>2</v>
      </c>
      <c r="F52" s="4" t="str">
        <f t="shared" ref="F52:F54" si="15">IF(D52="Cumple plenamente","🟢",IF(D52="Cumple parcialmente","🟡",IF(D52="No cumple","🔴",IF(D52="No aplica","N/A",""))))</f>
        <v>🟢</v>
      </c>
      <c r="G52" s="31"/>
    </row>
    <row r="53" spans="1:7" ht="66" customHeight="1" x14ac:dyDescent="0.4">
      <c r="A53" s="30" t="s">
        <v>27</v>
      </c>
      <c r="B53" s="4">
        <v>31</v>
      </c>
      <c r="C53" s="30" t="s">
        <v>47</v>
      </c>
      <c r="D53" s="1" t="s">
        <v>2</v>
      </c>
      <c r="E53" s="4">
        <f t="shared" si="14"/>
        <v>2</v>
      </c>
      <c r="F53" s="4" t="str">
        <f t="shared" si="15"/>
        <v>🟢</v>
      </c>
      <c r="G53" s="31"/>
    </row>
    <row r="54" spans="1:7" ht="66" customHeight="1" x14ac:dyDescent="0.4">
      <c r="A54" s="30" t="s">
        <v>27</v>
      </c>
      <c r="B54" s="4">
        <v>32</v>
      </c>
      <c r="C54" s="30" t="s">
        <v>48</v>
      </c>
      <c r="D54" s="1" t="s">
        <v>2</v>
      </c>
      <c r="E54" s="4">
        <f t="shared" si="14"/>
        <v>2</v>
      </c>
      <c r="F54" s="4" t="str">
        <f t="shared" si="15"/>
        <v>🟢</v>
      </c>
      <c r="G54" s="31"/>
    </row>
    <row r="55" spans="1:7" ht="81.75" customHeight="1" x14ac:dyDescent="0.4">
      <c r="A55" s="30" t="s">
        <v>27</v>
      </c>
      <c r="B55" s="4">
        <v>33</v>
      </c>
      <c r="C55" s="30" t="s">
        <v>49</v>
      </c>
      <c r="D55" s="1" t="s">
        <v>2</v>
      </c>
      <c r="E55" s="4">
        <f t="shared" si="14"/>
        <v>2</v>
      </c>
      <c r="F55" s="4" t="str">
        <f t="shared" ref="F55:F57" si="16">IF(D55="Cumple plenamente","🟢",IF(D55="Cumple parcialmente","🟡",IF(D55="No cumple","🔴",IF(D55="No aplica","N/A",""))))</f>
        <v>🟢</v>
      </c>
      <c r="G55" s="31"/>
    </row>
    <row r="56" spans="1:7" ht="86.25" customHeight="1" x14ac:dyDescent="0.4">
      <c r="A56" s="30" t="s">
        <v>27</v>
      </c>
      <c r="B56" s="4">
        <v>34</v>
      </c>
      <c r="C56" s="30" t="s">
        <v>50</v>
      </c>
      <c r="D56" s="1" t="s">
        <v>2</v>
      </c>
      <c r="E56" s="4">
        <f t="shared" si="14"/>
        <v>2</v>
      </c>
      <c r="F56" s="4" t="str">
        <f t="shared" si="16"/>
        <v>🟢</v>
      </c>
      <c r="G56" s="31"/>
    </row>
    <row r="57" spans="1:7" ht="66" customHeight="1" x14ac:dyDescent="0.4">
      <c r="A57" s="30" t="s">
        <v>27</v>
      </c>
      <c r="B57" s="4">
        <v>35</v>
      </c>
      <c r="C57" s="30" t="s">
        <v>26</v>
      </c>
      <c r="D57" s="1" t="s">
        <v>2</v>
      </c>
      <c r="E57" s="4">
        <f t="shared" si="14"/>
        <v>2</v>
      </c>
      <c r="F57" s="4" t="str">
        <f t="shared" si="16"/>
        <v>🟢</v>
      </c>
      <c r="G57" s="31"/>
    </row>
    <row r="58" spans="1:7" ht="48.75" customHeight="1" x14ac:dyDescent="0.4">
      <c r="A58" s="32" t="s">
        <v>63</v>
      </c>
      <c r="B58" s="33"/>
      <c r="C58" s="33"/>
      <c r="D58" s="33"/>
      <c r="E58" s="33"/>
      <c r="F58" s="33"/>
      <c r="G58" s="33"/>
    </row>
    <row r="59" spans="1:7" ht="66" customHeight="1" x14ac:dyDescent="0.4">
      <c r="A59" s="30" t="s">
        <v>63</v>
      </c>
      <c r="B59" s="4">
        <v>36</v>
      </c>
      <c r="C59" s="30" t="s">
        <v>60</v>
      </c>
      <c r="D59" s="1" t="s">
        <v>0</v>
      </c>
      <c r="E59" s="4">
        <f>IF(D59="Cumple plenamente",2,IF(D59="Cumple parcialmente",1,IF(D59="No cumple",0,"")))</f>
        <v>1</v>
      </c>
      <c r="F59" s="4" t="str">
        <f>IF(D59="Cumple plenamente","🟢",IF(D59="Cumple parcialmente","🟡",IF(D59="No cumple","🔴",IF(D59="No aplica","N/A",""))))</f>
        <v>🟡</v>
      </c>
      <c r="G59" s="31"/>
    </row>
    <row r="60" spans="1:7" ht="66" customHeight="1" x14ac:dyDescent="0.4">
      <c r="A60" s="30" t="s">
        <v>63</v>
      </c>
      <c r="B60" s="4">
        <v>37</v>
      </c>
      <c r="C60" s="30" t="s">
        <v>61</v>
      </c>
      <c r="D60" s="1" t="s">
        <v>2</v>
      </c>
      <c r="E60" s="4">
        <f t="shared" ref="E60:E64" si="17">IF(D60="Cumple plenamente",2,IF(D60="Cumple parcialmente",1,IF(D60="No cumple",0,"")))</f>
        <v>2</v>
      </c>
      <c r="F60" s="4" t="str">
        <f t="shared" ref="F60" si="18">IF(D60="Cumple plenamente","🟢",IF(D60="Cumple parcialmente","🟡",IF(D60="No cumple","🔴",IF(D60="No aplica","N/A",""))))</f>
        <v>🟢</v>
      </c>
      <c r="G60" s="31"/>
    </row>
    <row r="61" spans="1:7" ht="66" customHeight="1" x14ac:dyDescent="0.4">
      <c r="A61" s="30" t="s">
        <v>63</v>
      </c>
      <c r="B61" s="4">
        <v>38</v>
      </c>
      <c r="C61" s="30" t="s">
        <v>62</v>
      </c>
      <c r="D61" s="1" t="s">
        <v>2</v>
      </c>
      <c r="E61" s="4">
        <f t="shared" si="17"/>
        <v>2</v>
      </c>
      <c r="F61" s="4" t="str">
        <f t="shared" ref="F61:F64" si="19">IF(D61="Cumple plenamente","🟢",IF(D61="Cumple parcialmente","🟡",IF(D61="No cumple","🔴",IF(D61="No aplica","N/A",""))))</f>
        <v>🟢</v>
      </c>
      <c r="G61" s="31"/>
    </row>
    <row r="62" spans="1:7" ht="66" customHeight="1" x14ac:dyDescent="0.4">
      <c r="A62" s="32" t="s">
        <v>64</v>
      </c>
      <c r="B62" s="33"/>
      <c r="C62" s="33"/>
      <c r="D62" s="33"/>
      <c r="E62" s="33"/>
      <c r="F62" s="33"/>
      <c r="G62" s="33"/>
    </row>
    <row r="63" spans="1:7" ht="66" customHeight="1" x14ac:dyDescent="0.4">
      <c r="A63" s="30" t="s">
        <v>64</v>
      </c>
      <c r="B63" s="4">
        <v>39</v>
      </c>
      <c r="C63" s="30" t="s">
        <v>65</v>
      </c>
      <c r="D63" s="1" t="s">
        <v>2</v>
      </c>
      <c r="E63" s="4">
        <f t="shared" si="17"/>
        <v>2</v>
      </c>
      <c r="F63" s="4" t="str">
        <f t="shared" ref="F63" si="20">IF(D63="Cumple plenamente","🟢",IF(D63="Cumple parcialmente","🟡",IF(D63="No cumple","🔴",IF(D63="No aplica","N/A",""))))</f>
        <v>🟢</v>
      </c>
      <c r="G63" s="31"/>
    </row>
    <row r="64" spans="1:7" ht="66" customHeight="1" x14ac:dyDescent="0.4">
      <c r="A64" s="30" t="s">
        <v>64</v>
      </c>
      <c r="B64" s="4">
        <v>40</v>
      </c>
      <c r="C64" s="30" t="s">
        <v>66</v>
      </c>
      <c r="D64" s="1" t="s">
        <v>2</v>
      </c>
      <c r="E64" s="4">
        <f t="shared" si="17"/>
        <v>2</v>
      </c>
      <c r="F64" s="4" t="str">
        <f t="shared" si="19"/>
        <v>🟢</v>
      </c>
      <c r="G64" s="31"/>
    </row>
    <row r="65" spans="1:7" x14ac:dyDescent="0.4">
      <c r="A65" s="34"/>
      <c r="B65" s="34"/>
      <c r="C65" s="34"/>
      <c r="D65" s="34"/>
      <c r="E65" s="34"/>
      <c r="F65" s="34"/>
      <c r="G65" s="34"/>
    </row>
  </sheetData>
  <autoFilter ref="A14:G64" xr:uid="{00000000-0009-0000-0000-000000000000}"/>
  <mergeCells count="31">
    <mergeCell ref="A50:G50"/>
    <mergeCell ref="A58:G58"/>
    <mergeCell ref="A34:G34"/>
    <mergeCell ref="A62:G62"/>
    <mergeCell ref="A46:G46"/>
    <mergeCell ref="A1:G1"/>
    <mergeCell ref="A2:C2"/>
    <mergeCell ref="D2:G2"/>
    <mergeCell ref="A3:C3"/>
    <mergeCell ref="D3:G3"/>
    <mergeCell ref="A4:C4"/>
    <mergeCell ref="D4:G4"/>
    <mergeCell ref="A5:C5"/>
    <mergeCell ref="A6:G6"/>
    <mergeCell ref="A8:C8"/>
    <mergeCell ref="A7:G7"/>
    <mergeCell ref="D8:G8"/>
    <mergeCell ref="A9:C9"/>
    <mergeCell ref="D9:G9"/>
    <mergeCell ref="A10:C10"/>
    <mergeCell ref="D10:G10"/>
    <mergeCell ref="A21:G21"/>
    <mergeCell ref="A27:G27"/>
    <mergeCell ref="A37:G37"/>
    <mergeCell ref="A41:G41"/>
    <mergeCell ref="A11:C11"/>
    <mergeCell ref="D11:G11"/>
    <mergeCell ref="A12:C12"/>
    <mergeCell ref="D12:G12"/>
    <mergeCell ref="A13:G13"/>
    <mergeCell ref="A15:G15"/>
  </mergeCells>
  <conditionalFormatting sqref="D12">
    <cfRule type="expression" dxfId="6" priority="1">
      <formula>$D$11&gt;=0.85</formula>
    </cfRule>
    <cfRule type="expression" dxfId="5" priority="2">
      <formula>AND($D$11&gt;=0.6,$D$11&lt;0.85)</formula>
    </cfRule>
    <cfRule type="expression" dxfId="4" priority="3">
      <formula>$D$11&lt;0.6</formula>
    </cfRule>
  </conditionalFormatting>
  <conditionalFormatting sqref="D15:D64">
    <cfRule type="expression" dxfId="3" priority="4">
      <formula>D15="Cumple plenamente"</formula>
    </cfRule>
    <cfRule type="expression" dxfId="2" priority="5">
      <formula>D15="Cumple parcialmente"</formula>
    </cfRule>
    <cfRule type="expression" dxfId="1" priority="6">
      <formula>D15="No cumple"</formula>
    </cfRule>
    <cfRule type="expression" dxfId="0" priority="7">
      <formula>D15="No aplica"</formula>
    </cfRule>
  </conditionalFormatting>
  <conditionalFormatting sqref="E15:E64">
    <cfRule type="iconSet" priority="8">
      <iconSet>
        <cfvo type="num" val="0"/>
        <cfvo type="num" val="1"/>
        <cfvo type="num" val="2"/>
      </iconSet>
    </cfRule>
  </conditionalFormatting>
  <dataValidations count="1">
    <dataValidation type="list" allowBlank="1" sqref="D16:D20 D35:D36 D38:D40 D42:D45 D47:D49 D51:D57 D22:D26 D28:D33 D59:D61 D63:D64" xr:uid="{34A7F311-6601-4790-9D81-AE7AC04F786C}">
      <formula1>"Cumple plenamente,Cumple parcialmente,No cumple,No aplica"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RAMPAS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Pulgarin</dc:creator>
  <cp:lastModifiedBy>Carolina Pulgarin</cp:lastModifiedBy>
  <dcterms:created xsi:type="dcterms:W3CDTF">2026-03-03T18:47:56Z</dcterms:created>
  <dcterms:modified xsi:type="dcterms:W3CDTF">2026-04-14T19:12:47Z</dcterms:modified>
</cp:coreProperties>
</file>